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4eccjch\Desktop\BOD ECB\WG Revisions\"/>
    </mc:Choice>
  </mc:AlternateContent>
  <xr:revisionPtr revIDLastSave="0" documentId="13_ncr:201_{1D090D57-2400-43ED-AFBA-6A5C5497029E}" xr6:coauthVersionLast="47" xr6:coauthVersionMax="47" xr10:uidLastSave="{00000000-0000-0000-0000-000000000000}"/>
  <bookViews>
    <workbookView xWindow="-24120" yWindow="-120" windowWidth="24240" windowHeight="13140" xr2:uid="{672725F2-6618-4B6A-BC14-365FE0206773}"/>
  </bookViews>
  <sheets>
    <sheet name="BOD Developer" sheetId="1" r:id="rId1"/>
  </sheets>
  <definedNames>
    <definedName name="_xlnm._FilterDatabase" localSheetId="0" hidden="1">'BOD Developer'!$B$4:$B$4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G29" i="1"/>
  <c r="G30" i="1" s="1"/>
  <c r="E33" i="1"/>
  <c r="F26" i="1"/>
  <c r="F29" i="1" s="1"/>
  <c r="F30" i="1" s="1"/>
  <c r="C26" i="1"/>
  <c r="D26" i="1" s="1"/>
  <c r="D7" i="1" s="1"/>
  <c r="E26" i="1" l="1"/>
  <c r="E7" i="1" s="1"/>
  <c r="E34" i="1"/>
</calcChain>
</file>

<file path=xl/sharedStrings.xml><?xml version="1.0" encoding="utf-8"?>
<sst xmlns="http://schemas.openxmlformats.org/spreadsheetml/2006/main" count="36" uniqueCount="34">
  <si>
    <t xml:space="preserve">BOD Developer </t>
  </si>
  <si>
    <t>avg</t>
  </si>
  <si>
    <t>min</t>
  </si>
  <si>
    <t>max</t>
  </si>
  <si>
    <t xml:space="preserve">Base line </t>
  </si>
  <si>
    <t>Average</t>
  </si>
  <si>
    <t>Min</t>
  </si>
  <si>
    <t>Max</t>
  </si>
  <si>
    <t>Rationale</t>
  </si>
  <si>
    <t>Range: 0.95 to 1.25</t>
  </si>
  <si>
    <t xml:space="preserve">Differing Site Conditions – Evaluation of the level of risk related to the unknown or mischaracterized aspects of the project site, complexity of foundations, and previous experience working in the geographic area. </t>
  </si>
  <si>
    <t>Range: 0.95 – 1.15</t>
  </si>
  <si>
    <t>Weather – The time of year the project is being awarded and the susceptibility of the site to prolonged impacts due adverse weather.</t>
  </si>
  <si>
    <t>Range: 0.95 – 1.05</t>
  </si>
  <si>
    <t>Projected Time Growth</t>
  </si>
  <si>
    <t>30% Duration BOD</t>
  </si>
  <si>
    <t>BOD Time Growth Check</t>
  </si>
  <si>
    <t>Project Contract Duration</t>
  </si>
  <si>
    <t>Risk-Based BOD</t>
  </si>
  <si>
    <t>Contract Duration - The quality or reasonableness of the Gov’t’s contract period of performance. Factors to consider for evaluating schedule quality include: the level of design (DB or DBB), phasing requirements, and aggressive Stakeholder requirements. Was the schedule adequately reviewed prior to award? Does the schedule require significantly higher or lower placement rates than those that have been historically achieved?</t>
  </si>
  <si>
    <t>Contractor Quality – Evaluation of the construction contractor’s method of doing business.   Has the contractor successfully completed other, similar projects?</t>
  </si>
  <si>
    <t>Design Quality – The quality of the design has a large impact on the project’s outcome.  Factors to consider for evaluation of design quality include the number and severity of design review, BCOES and bidder comments, and whether the design was complete and adequately reviewed prior to advertisement.</t>
  </si>
  <si>
    <t>User Requested Changes – Time growth attributed to the stakeholder is typically driven by factors such as the organization’s stability, sensitivity to changing technologies, and extent of follow on contract actions.</t>
  </si>
  <si>
    <t>Location – The location of the project relative to supply and business centers as well as USACE offices. The remote location of a project may affect the contractor’s ability to procure materials. It may also affect USACE’s ability to manage the project.</t>
  </si>
  <si>
    <t xml:space="preserve">Day for Day Impacts to Project Schedule Known at BOD Development             </t>
  </si>
  <si>
    <t>Project NTP date</t>
  </si>
  <si>
    <t>Original BOD Date</t>
  </si>
  <si>
    <t>Project-Specific Values</t>
  </si>
  <si>
    <t>Range 0.95 – 1.05</t>
  </si>
  <si>
    <t>Range: 0.95 – 1.25</t>
  </si>
  <si>
    <t>Range: 0.90 – 1.15</t>
  </si>
  <si>
    <t>Other risk factors such as status of environmental permits/remediation, utility agreements, site access, management staff, joint occupancy, security requirements, special funding, quantity of GA submittals, etc.</t>
  </si>
  <si>
    <r>
      <rPr>
        <sz val="11"/>
        <color rgb="FF000000"/>
        <rFont val="Calibri"/>
        <family val="2"/>
        <scheme val="minor"/>
      </rPr>
      <t xml:space="preserve">Instructions: Ensure the listed ranges are reasonable for the project type.  If the range is modified, provide rationale for the adjustment.  Revise the numbers in </t>
    </r>
    <r>
      <rPr>
        <b/>
        <sz val="11"/>
        <color rgb="FF0070C0"/>
        <rFont val="Calibri"/>
        <family val="2"/>
        <scheme val="minor"/>
      </rPr>
      <t>blue</t>
    </r>
    <r>
      <rPr>
        <sz val="11"/>
        <color rgb="FF000000"/>
        <rFont val="Calibri"/>
        <family val="2"/>
        <scheme val="minor"/>
      </rPr>
      <t xml:space="preserve"> to reflect project risk and contract duration.  Ensure the rationale for the selected value within the range is documented.</t>
    </r>
  </si>
  <si>
    <r>
      <t xml:space="preserve">BOD Recommendation (cal days from NTP)                                                                </t>
    </r>
    <r>
      <rPr>
        <sz val="11"/>
        <color theme="1"/>
        <rFont val="Calibri"/>
        <family val="2"/>
        <scheme val="minor"/>
      </rPr>
      <t xml:space="preserve"> *ACO/RE to confirm use of maximum between risk-based and 30% duration best represents project risk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</si>
</sst>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0070C0"/>
      <name val="Calibri"/>
      <family val="2"/>
      <scheme val="minor"/>
    </font>
    <font>
      <sz val="11"/>
      <color rgb="FF000000"/>
      <name val="Calibri"/>
      <family val="2"/>
      <scheme val="minor"/>
    </font>
    <font>
      <b/>
      <sz val="11"/>
      <color rgb="FF0070C0"/>
      <name val="Calibri"/>
      <family val="2"/>
      <scheme val="minor"/>
    </font>
    <font>
      <sz val="12"/>
      <color indexed="8"/>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style="medium">
        <color rgb="FF000000"/>
      </bottom>
      <diagonal/>
    </border>
    <border>
      <left style="medium">
        <color rgb="FF000000"/>
      </left>
      <right style="medium">
        <color indexed="64"/>
      </right>
      <top/>
      <bottom/>
      <diagonal/>
    </border>
    <border>
      <left style="medium">
        <color indexed="64"/>
      </left>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s>
  <cellStyleXfs count="1">
    <xf numFmtId="0" fontId="0" fillId="0" borderId="0"/>
  </cellStyleXfs>
  <cellXfs count="83">
    <xf numFmtId="0" fontId="0" fillId="0" borderId="0" xfId="0"/>
    <xf numFmtId="2" fontId="2" fillId="0" borderId="11" xfId="0" applyNumberFormat="1" applyFont="1" applyFill="1" applyBorder="1" applyAlignment="1" applyProtection="1">
      <alignment horizontal="center" vertical="center"/>
      <protection locked="0"/>
    </xf>
    <xf numFmtId="2" fontId="2" fillId="0" borderId="6" xfId="0" applyNumberFormat="1"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xf>
    <xf numFmtId="1" fontId="2" fillId="0" borderId="11" xfId="0" applyNumberFormat="1" applyFont="1" applyBorder="1" applyAlignment="1" applyProtection="1">
      <alignment horizontal="center" vertical="center"/>
      <protection locked="0"/>
    </xf>
    <xf numFmtId="0" fontId="0" fillId="0" borderId="0" xfId="0" applyFont="1" applyProtection="1">
      <protection locked="0"/>
    </xf>
    <xf numFmtId="0" fontId="0" fillId="0" borderId="11" xfId="0" applyFont="1" applyBorder="1" applyProtection="1"/>
    <xf numFmtId="2"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xf>
    <xf numFmtId="0" fontId="0" fillId="0" borderId="0" xfId="0" applyFont="1" applyBorder="1" applyAlignment="1" applyProtection="1">
      <alignment horizontal="right"/>
    </xf>
    <xf numFmtId="0" fontId="0" fillId="0" borderId="16" xfId="0" applyFont="1" applyBorder="1" applyProtection="1"/>
    <xf numFmtId="1" fontId="0" fillId="0" borderId="0" xfId="0" applyNumberFormat="1" applyFont="1" applyBorder="1" applyAlignment="1" applyProtection="1">
      <alignment horizontal="center" vertical="center"/>
    </xf>
    <xf numFmtId="1" fontId="0" fillId="0" borderId="0" xfId="0" applyNumberFormat="1" applyFont="1" applyBorder="1" applyAlignment="1" applyProtection="1">
      <alignment horizontal="center"/>
    </xf>
    <xf numFmtId="0" fontId="0" fillId="0" borderId="0" xfId="0" applyFont="1" applyBorder="1" applyProtection="1"/>
    <xf numFmtId="0" fontId="0" fillId="0" borderId="2" xfId="0" applyFont="1" applyBorder="1" applyProtection="1">
      <protection locked="0"/>
    </xf>
    <xf numFmtId="0" fontId="0" fillId="0" borderId="17" xfId="0" applyFont="1" applyBorder="1" applyProtection="1">
      <protection locked="0"/>
    </xf>
    <xf numFmtId="0" fontId="0" fillId="0" borderId="18" xfId="0" applyFont="1" applyBorder="1" applyProtection="1">
      <protection locked="0"/>
    </xf>
    <xf numFmtId="2" fontId="0" fillId="0" borderId="1"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0" fontId="5" fillId="0" borderId="6" xfId="0" applyFont="1" applyBorder="1" applyAlignment="1" applyProtection="1">
      <alignment horizontal="left" vertical="center" wrapText="1"/>
    </xf>
    <xf numFmtId="2" fontId="0" fillId="0" borderId="9" xfId="0" applyNumberFormat="1" applyFont="1" applyBorder="1" applyAlignment="1" applyProtection="1">
      <alignment horizontal="center" vertical="center"/>
    </xf>
    <xf numFmtId="0" fontId="0" fillId="0" borderId="12" xfId="0" applyFont="1" applyBorder="1" applyProtection="1">
      <protection locked="0"/>
    </xf>
    <xf numFmtId="0" fontId="0" fillId="0" borderId="13" xfId="0" applyFont="1" applyBorder="1" applyProtection="1">
      <protection locked="0"/>
    </xf>
    <xf numFmtId="0" fontId="5" fillId="0" borderId="3" xfId="0" applyFont="1" applyBorder="1" applyAlignment="1" applyProtection="1">
      <alignment horizontal="center" vertical="top" wrapText="1"/>
    </xf>
    <xf numFmtId="1" fontId="0" fillId="0" borderId="1" xfId="0" applyNumberFormat="1" applyFont="1" applyBorder="1" applyAlignment="1" applyProtection="1">
      <alignment horizontal="center" vertical="center"/>
    </xf>
    <xf numFmtId="1" fontId="0" fillId="0" borderId="4" xfId="0" applyNumberFormat="1" applyFont="1" applyBorder="1" applyAlignment="1" applyProtection="1">
      <alignment horizontal="center" vertical="center"/>
    </xf>
    <xf numFmtId="1" fontId="0" fillId="0" borderId="0" xfId="0" applyNumberFormat="1" applyFont="1" applyBorder="1" applyAlignment="1" applyProtection="1">
      <alignment horizontal="center" vertical="center"/>
      <protection locked="0"/>
    </xf>
    <xf numFmtId="0" fontId="0" fillId="0" borderId="19" xfId="0" applyFont="1" applyBorder="1" applyAlignment="1" applyProtection="1">
      <alignment horizontal="center"/>
    </xf>
    <xf numFmtId="1" fontId="0" fillId="0" borderId="7" xfId="0" applyNumberFormat="1" applyFont="1" applyBorder="1" applyAlignment="1" applyProtection="1">
      <alignment horizontal="center"/>
    </xf>
    <xf numFmtId="1" fontId="0" fillId="0" borderId="1" xfId="0" applyNumberFormat="1" applyFont="1" applyBorder="1" applyAlignment="1" applyProtection="1">
      <alignment horizontal="center"/>
    </xf>
    <xf numFmtId="0" fontId="0" fillId="0" borderId="0" xfId="0" applyFont="1"/>
    <xf numFmtId="0" fontId="0" fillId="0" borderId="20" xfId="0" applyFont="1" applyBorder="1" applyProtection="1">
      <protection locked="0"/>
    </xf>
    <xf numFmtId="0" fontId="5" fillId="0" borderId="11" xfId="0" applyFont="1" applyBorder="1" applyAlignment="1" applyProtection="1">
      <alignment horizontal="left" vertical="top" wrapText="1"/>
    </xf>
    <xf numFmtId="0" fontId="0" fillId="0" borderId="22" xfId="0" applyFont="1" applyBorder="1" applyAlignment="1" applyProtection="1">
      <alignment wrapText="1"/>
      <protection locked="0"/>
    </xf>
    <xf numFmtId="0" fontId="0" fillId="0" borderId="23" xfId="0" applyFont="1" applyBorder="1" applyProtection="1">
      <protection locked="0"/>
    </xf>
    <xf numFmtId="0" fontId="0" fillId="0" borderId="20" xfId="0" applyFont="1" applyBorder="1" applyAlignment="1" applyProtection="1">
      <alignment wrapText="1"/>
      <protection locked="0"/>
    </xf>
    <xf numFmtId="1" fontId="0" fillId="0" borderId="16" xfId="0" applyNumberFormat="1" applyFont="1" applyBorder="1" applyProtection="1">
      <protection locked="0"/>
    </xf>
    <xf numFmtId="0" fontId="5" fillId="0" borderId="11" xfId="0" applyFont="1" applyBorder="1" applyAlignment="1" applyProtection="1">
      <alignment vertical="top" wrapText="1"/>
      <protection locked="0"/>
    </xf>
    <xf numFmtId="0" fontId="0" fillId="0" borderId="22" xfId="0" applyFont="1" applyBorder="1" applyAlignment="1" applyProtection="1">
      <alignment horizontal="center"/>
    </xf>
    <xf numFmtId="0" fontId="0" fillId="0" borderId="11" xfId="0" applyFont="1" applyBorder="1" applyProtection="1">
      <protection locked="0"/>
    </xf>
    <xf numFmtId="0" fontId="0" fillId="0" borderId="0" xfId="0" applyFont="1" applyBorder="1" applyProtection="1">
      <protection locked="0"/>
    </xf>
    <xf numFmtId="1" fontId="0" fillId="0" borderId="0" xfId="0" applyNumberFormat="1" applyFont="1" applyBorder="1" applyProtection="1">
      <protection locked="0"/>
    </xf>
    <xf numFmtId="0" fontId="0" fillId="0" borderId="16" xfId="0" applyFont="1" applyBorder="1" applyAlignment="1" applyProtection="1">
      <alignment horizontal="center"/>
      <protection locked="0"/>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1" fillId="0" borderId="5" xfId="0" applyFont="1" applyBorder="1" applyAlignment="1" applyProtection="1">
      <alignment horizont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2" fontId="1" fillId="0" borderId="6" xfId="0" applyNumberFormat="1" applyFont="1" applyBorder="1" applyAlignment="1" applyProtection="1">
      <alignment horizontal="center" vertical="center" wrapText="1"/>
    </xf>
    <xf numFmtId="2" fontId="1" fillId="0" borderId="14" xfId="0" applyNumberFormat="1" applyFont="1" applyBorder="1" applyAlignment="1" applyProtection="1">
      <alignment horizontal="center" vertical="center" wrapText="1"/>
    </xf>
    <xf numFmtId="2" fontId="1" fillId="0" borderId="15" xfId="0" applyNumberFormat="1" applyFont="1" applyBorder="1" applyAlignment="1" applyProtection="1">
      <alignment horizontal="center" vertical="center" wrapText="1"/>
    </xf>
    <xf numFmtId="2" fontId="0" fillId="0" borderId="3" xfId="0" applyNumberFormat="1" applyFont="1" applyBorder="1" applyAlignment="1" applyProtection="1">
      <alignment horizontal="center" vertical="center"/>
    </xf>
    <xf numFmtId="2" fontId="0" fillId="0" borderId="4" xfId="0" applyNumberFormat="1" applyFont="1" applyBorder="1" applyAlignment="1" applyProtection="1">
      <alignment horizontal="center" vertical="center"/>
    </xf>
    <xf numFmtId="2" fontId="0" fillId="0" borderId="5" xfId="0" applyNumberFormat="1" applyFont="1" applyBorder="1" applyAlignment="1" applyProtection="1">
      <alignment horizontal="center" vertical="center"/>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1" fontId="1" fillId="0" borderId="5" xfId="0" applyNumberFormat="1" applyFont="1" applyBorder="1" applyAlignment="1" applyProtection="1">
      <alignment horizontal="center" vertical="center"/>
      <protection locked="0"/>
    </xf>
    <xf numFmtId="0" fontId="0" fillId="0" borderId="2" xfId="0" applyFont="1" applyBorder="1" applyProtection="1"/>
    <xf numFmtId="2" fontId="0" fillId="0" borderId="17" xfId="0" applyNumberFormat="1" applyFont="1" applyBorder="1" applyAlignment="1" applyProtection="1">
      <alignment horizontal="center" vertical="center"/>
    </xf>
    <xf numFmtId="0" fontId="0" fillId="0" borderId="17" xfId="0" applyFont="1" applyBorder="1" applyProtection="1"/>
    <xf numFmtId="0" fontId="0" fillId="0" borderId="18" xfId="0" applyFont="1" applyBorder="1" applyProtection="1"/>
    <xf numFmtId="0" fontId="5" fillId="0" borderId="2" xfId="0" applyFont="1" applyBorder="1" applyAlignment="1" applyProtection="1">
      <alignment horizontal="right" vertical="top" wrapText="1"/>
    </xf>
    <xf numFmtId="2" fontId="0" fillId="0" borderId="10" xfId="0" applyNumberFormat="1" applyFont="1" applyBorder="1" applyAlignment="1" applyProtection="1">
      <alignment horizontal="center" vertical="center"/>
    </xf>
    <xf numFmtId="0" fontId="5" fillId="0" borderId="11" xfId="0" applyFont="1" applyBorder="1" applyAlignment="1" applyProtection="1">
      <alignment horizontal="left" vertical="center" wrapText="1"/>
    </xf>
    <xf numFmtId="2" fontId="0" fillId="0" borderId="8" xfId="0" applyNumberFormat="1" applyFont="1" applyBorder="1" applyAlignment="1" applyProtection="1">
      <alignment horizontal="center" vertical="center"/>
    </xf>
    <xf numFmtId="0" fontId="5" fillId="0" borderId="21" xfId="0" applyFont="1" applyBorder="1" applyAlignment="1" applyProtection="1">
      <alignment horizontal="right" vertical="top" wrapText="1"/>
    </xf>
    <xf numFmtId="0" fontId="5" fillId="0" borderId="11" xfId="0" applyFont="1" applyBorder="1" applyAlignment="1" applyProtection="1">
      <alignment horizontal="right" vertical="top" wrapText="1"/>
    </xf>
    <xf numFmtId="0" fontId="0" fillId="0" borderId="8" xfId="0" applyFont="1" applyBorder="1" applyProtection="1"/>
    <xf numFmtId="0" fontId="0" fillId="0" borderId="3" xfId="0" applyFont="1" applyBorder="1" applyAlignment="1" applyProtection="1">
      <alignment horizontal="center"/>
    </xf>
    <xf numFmtId="0" fontId="0" fillId="0" borderId="4" xfId="0" applyFont="1" applyBorder="1" applyAlignment="1" applyProtection="1">
      <alignment horizontal="center"/>
    </xf>
    <xf numFmtId="0" fontId="0" fillId="0" borderId="5" xfId="0"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99AB-3634-491F-8523-90D7297A1772}">
  <sheetPr>
    <pageSetUpPr fitToPage="1"/>
  </sheetPr>
  <dimension ref="B1:G40"/>
  <sheetViews>
    <sheetView tabSelected="1" zoomScaleNormal="100" workbookViewId="0">
      <selection activeCell="B10" sqref="B10"/>
    </sheetView>
  </sheetViews>
  <sheetFormatPr defaultRowHeight="15" x14ac:dyDescent="0.25"/>
  <cols>
    <col min="1" max="1" width="3.5703125" customWidth="1"/>
    <col min="2" max="2" width="51.28515625" customWidth="1"/>
    <col min="3" max="4" width="10.7109375" customWidth="1"/>
    <col min="5" max="5" width="12.140625" customWidth="1"/>
    <col min="6" max="6" width="17.42578125" bestFit="1" customWidth="1"/>
    <col min="7" max="7" width="58.85546875" customWidth="1"/>
  </cols>
  <sheetData>
    <row r="1" spans="2:7" ht="15.75" thickBot="1" x14ac:dyDescent="0.3">
      <c r="B1" s="7"/>
      <c r="C1" s="7"/>
      <c r="D1" s="7"/>
      <c r="E1" s="7"/>
      <c r="F1" s="7"/>
      <c r="G1" s="7"/>
    </row>
    <row r="2" spans="2:7" ht="15.75" thickBot="1" x14ac:dyDescent="0.3">
      <c r="B2" s="48" t="s">
        <v>0</v>
      </c>
      <c r="C2" s="49"/>
      <c r="D2" s="49"/>
      <c r="E2" s="49"/>
      <c r="F2" s="49"/>
      <c r="G2" s="50"/>
    </row>
    <row r="3" spans="2:7" ht="15" customHeight="1" x14ac:dyDescent="0.25">
      <c r="B3" s="54" t="s">
        <v>32</v>
      </c>
      <c r="C3" s="55"/>
      <c r="D3" s="55"/>
      <c r="E3" s="55"/>
      <c r="F3" s="55"/>
      <c r="G3" s="56"/>
    </row>
    <row r="4" spans="2:7" x14ac:dyDescent="0.25">
      <c r="B4" s="57"/>
      <c r="C4" s="58"/>
      <c r="D4" s="58"/>
      <c r="E4" s="58"/>
      <c r="F4" s="58"/>
      <c r="G4" s="59"/>
    </row>
    <row r="5" spans="2:7" x14ac:dyDescent="0.25">
      <c r="B5" s="57"/>
      <c r="C5" s="58"/>
      <c r="D5" s="58"/>
      <c r="E5" s="58"/>
      <c r="F5" s="58"/>
      <c r="G5" s="59"/>
    </row>
    <row r="6" spans="2:7" x14ac:dyDescent="0.25">
      <c r="B6" s="8"/>
      <c r="C6" s="9" t="s">
        <v>1</v>
      </c>
      <c r="D6" s="10" t="s">
        <v>2</v>
      </c>
      <c r="E6" s="10" t="s">
        <v>3</v>
      </c>
      <c r="F6" s="11"/>
      <c r="G6" s="12"/>
    </row>
    <row r="7" spans="2:7" x14ac:dyDescent="0.25">
      <c r="B7" s="8" t="s">
        <v>4</v>
      </c>
      <c r="C7" s="13">
        <v>90</v>
      </c>
      <c r="D7" s="14">
        <f>D26</f>
        <v>56.565320983593736</v>
      </c>
      <c r="E7" s="14">
        <f>E26</f>
        <v>269.1138977050781</v>
      </c>
      <c r="F7" s="15"/>
      <c r="G7" s="12"/>
    </row>
    <row r="8" spans="2:7" ht="15.75" thickBot="1" x14ac:dyDescent="0.3">
      <c r="B8" s="69"/>
      <c r="C8" s="70"/>
      <c r="D8" s="71"/>
      <c r="E8" s="71"/>
      <c r="F8" s="71"/>
      <c r="G8" s="72"/>
    </row>
    <row r="9" spans="2:7" ht="30.75" thickBot="1" x14ac:dyDescent="0.3">
      <c r="B9" s="8"/>
      <c r="C9" s="19" t="s">
        <v>5</v>
      </c>
      <c r="D9" s="20" t="s">
        <v>6</v>
      </c>
      <c r="E9" s="20" t="s">
        <v>7</v>
      </c>
      <c r="F9" s="67" t="s">
        <v>27</v>
      </c>
      <c r="G9" s="66" t="s">
        <v>8</v>
      </c>
    </row>
    <row r="10" spans="2:7" ht="156.75" customHeight="1" x14ac:dyDescent="0.25">
      <c r="B10" s="21" t="s">
        <v>19</v>
      </c>
      <c r="C10" s="22">
        <v>1</v>
      </c>
      <c r="D10" s="22">
        <v>0.95</v>
      </c>
      <c r="E10" s="22">
        <v>1.25</v>
      </c>
      <c r="F10" s="2">
        <v>1.25</v>
      </c>
      <c r="G10" s="23"/>
    </row>
    <row r="11" spans="2:7" ht="16.5" thickBot="1" x14ac:dyDescent="0.3">
      <c r="B11" s="73" t="s">
        <v>9</v>
      </c>
      <c r="C11" s="74"/>
      <c r="D11" s="74"/>
      <c r="E11" s="74"/>
      <c r="F11" s="16"/>
      <c r="G11" s="24"/>
    </row>
    <row r="12" spans="2:7" ht="110.25" x14ac:dyDescent="0.25">
      <c r="B12" s="75" t="s">
        <v>21</v>
      </c>
      <c r="C12" s="76">
        <v>1</v>
      </c>
      <c r="D12" s="76">
        <v>0.95</v>
      </c>
      <c r="E12" s="76">
        <v>1.25</v>
      </c>
      <c r="F12" s="1">
        <v>1.1499999999999999</v>
      </c>
      <c r="G12" s="33"/>
    </row>
    <row r="13" spans="2:7" ht="16.5" thickBot="1" x14ac:dyDescent="0.3">
      <c r="B13" s="77" t="s">
        <v>9</v>
      </c>
      <c r="C13" s="76"/>
      <c r="D13" s="76"/>
      <c r="E13" s="76"/>
      <c r="F13" s="16"/>
      <c r="G13" s="33"/>
    </row>
    <row r="14" spans="2:7" ht="78.75" x14ac:dyDescent="0.25">
      <c r="B14" s="34" t="s">
        <v>22</v>
      </c>
      <c r="C14" s="22">
        <v>1</v>
      </c>
      <c r="D14" s="22">
        <v>0.9</v>
      </c>
      <c r="E14" s="22">
        <v>1.1499999999999999</v>
      </c>
      <c r="F14" s="2">
        <v>1.1499999999999999</v>
      </c>
      <c r="G14" s="35"/>
    </row>
    <row r="15" spans="2:7" ht="16.5" thickBot="1" x14ac:dyDescent="0.3">
      <c r="B15" s="77" t="s">
        <v>30</v>
      </c>
      <c r="C15" s="74"/>
      <c r="D15" s="74"/>
      <c r="E15" s="74"/>
      <c r="F15" s="16"/>
      <c r="G15" s="36"/>
    </row>
    <row r="16" spans="2:7" ht="63" x14ac:dyDescent="0.25">
      <c r="B16" s="34" t="s">
        <v>20</v>
      </c>
      <c r="C16" s="22">
        <v>1</v>
      </c>
      <c r="D16" s="22">
        <v>0.95</v>
      </c>
      <c r="E16" s="22">
        <v>1.25</v>
      </c>
      <c r="F16" s="2">
        <v>1.25</v>
      </c>
      <c r="G16" s="37"/>
    </row>
    <row r="17" spans="2:7" ht="16.5" thickBot="1" x14ac:dyDescent="0.3">
      <c r="B17" s="77" t="s">
        <v>29</v>
      </c>
      <c r="C17" s="74"/>
      <c r="D17" s="74"/>
      <c r="E17" s="74"/>
      <c r="F17" s="16"/>
      <c r="G17" s="33"/>
    </row>
    <row r="18" spans="2:7" ht="78.75" x14ac:dyDescent="0.25">
      <c r="B18" s="34" t="s">
        <v>23</v>
      </c>
      <c r="C18" s="22">
        <v>1</v>
      </c>
      <c r="D18" s="22">
        <v>0.95</v>
      </c>
      <c r="E18" s="22">
        <v>1.1499999999999999</v>
      </c>
      <c r="F18" s="2">
        <v>1.1499999999999999</v>
      </c>
      <c r="G18" s="35"/>
    </row>
    <row r="19" spans="2:7" ht="16.5" thickBot="1" x14ac:dyDescent="0.3">
      <c r="B19" s="77" t="s">
        <v>11</v>
      </c>
      <c r="C19" s="74"/>
      <c r="D19" s="74"/>
      <c r="E19" s="74"/>
      <c r="F19" s="16"/>
      <c r="G19" s="36"/>
    </row>
    <row r="20" spans="2:7" ht="78.75" x14ac:dyDescent="0.25">
      <c r="B20" s="34" t="s">
        <v>10</v>
      </c>
      <c r="C20" s="22">
        <v>1</v>
      </c>
      <c r="D20" s="22">
        <v>0.95</v>
      </c>
      <c r="E20" s="22">
        <v>1.05</v>
      </c>
      <c r="F20" s="2">
        <v>1.05</v>
      </c>
      <c r="G20" s="35"/>
    </row>
    <row r="21" spans="2:7" ht="16.5" thickBot="1" x14ac:dyDescent="0.3">
      <c r="B21" s="77" t="s">
        <v>13</v>
      </c>
      <c r="C21" s="74"/>
      <c r="D21" s="74"/>
      <c r="E21" s="74"/>
      <c r="F21" s="16"/>
      <c r="G21" s="36"/>
    </row>
    <row r="22" spans="2:7" ht="47.25" x14ac:dyDescent="0.25">
      <c r="B22" s="34" t="s">
        <v>12</v>
      </c>
      <c r="C22" s="22">
        <v>1</v>
      </c>
      <c r="D22" s="22">
        <v>0.95</v>
      </c>
      <c r="E22" s="22">
        <v>1.05</v>
      </c>
      <c r="F22" s="1">
        <v>1.05</v>
      </c>
      <c r="G22" s="37"/>
    </row>
    <row r="23" spans="2:7" ht="16.5" thickBot="1" x14ac:dyDescent="0.3">
      <c r="B23" s="77" t="s">
        <v>13</v>
      </c>
      <c r="C23" s="74"/>
      <c r="D23" s="74"/>
      <c r="E23" s="74"/>
      <c r="F23" s="16"/>
      <c r="G23" s="33"/>
    </row>
    <row r="24" spans="2:7" ht="65.25" customHeight="1" x14ac:dyDescent="0.25">
      <c r="B24" s="34" t="s">
        <v>31</v>
      </c>
      <c r="C24" s="22">
        <v>1</v>
      </c>
      <c r="D24" s="22">
        <v>0.95</v>
      </c>
      <c r="E24" s="22">
        <v>1.05</v>
      </c>
      <c r="F24" s="2">
        <v>1.05</v>
      </c>
      <c r="G24" s="35"/>
    </row>
    <row r="25" spans="2:7" ht="16.5" thickBot="1" x14ac:dyDescent="0.3">
      <c r="B25" s="78" t="s">
        <v>28</v>
      </c>
      <c r="C25" s="76"/>
      <c r="D25" s="79"/>
      <c r="E25" s="79"/>
      <c r="F25" s="16"/>
      <c r="G25" s="36"/>
    </row>
    <row r="26" spans="2:7" ht="16.5" thickBot="1" x14ac:dyDescent="0.3">
      <c r="B26" s="25" t="s">
        <v>14</v>
      </c>
      <c r="C26" s="26">
        <f>C7</f>
        <v>90</v>
      </c>
      <c r="D26" s="27">
        <f>C26*D24*D22*D20*D18*D16*D14*D12*D10</f>
        <v>56.565320983593736</v>
      </c>
      <c r="E26" s="26">
        <f>C26*E24*E22*E20*E18*E16*E14*E12*E10</f>
        <v>269.1138977050781</v>
      </c>
      <c r="F26" s="26">
        <f>(C7*F12*F14*F16*F20*F22*F24*F10*F18)</f>
        <v>247.58478588867183</v>
      </c>
      <c r="G26" s="38"/>
    </row>
    <row r="27" spans="2:7" ht="16.5" thickBot="1" x14ac:dyDescent="0.3">
      <c r="B27" s="39"/>
      <c r="C27" s="28"/>
      <c r="D27" s="28"/>
      <c r="E27" s="28"/>
      <c r="F27" s="28"/>
      <c r="G27" s="38"/>
    </row>
    <row r="28" spans="2:7" ht="15.75" thickBot="1" x14ac:dyDescent="0.3">
      <c r="B28" s="80" t="s">
        <v>16</v>
      </c>
      <c r="C28" s="81"/>
      <c r="D28" s="81"/>
      <c r="E28" s="82"/>
      <c r="F28" s="29" t="s">
        <v>18</v>
      </c>
      <c r="G28" s="40" t="s">
        <v>15</v>
      </c>
    </row>
    <row r="29" spans="2:7" ht="31.5" customHeight="1" thickBot="1" x14ac:dyDescent="0.3">
      <c r="B29" s="51" t="s">
        <v>17</v>
      </c>
      <c r="C29" s="52"/>
      <c r="D29" s="53"/>
      <c r="E29" s="6">
        <v>730</v>
      </c>
      <c r="F29" s="30">
        <f>F26</f>
        <v>247.58478588867183</v>
      </c>
      <c r="G29" s="40">
        <f>ROUND(E29*0.3,0)</f>
        <v>219</v>
      </c>
    </row>
    <row r="30" spans="2:7" ht="55.15" customHeight="1" thickBot="1" x14ac:dyDescent="0.3">
      <c r="B30" s="51" t="s">
        <v>24</v>
      </c>
      <c r="C30" s="52"/>
      <c r="D30" s="53"/>
      <c r="E30" s="3">
        <v>0</v>
      </c>
      <c r="F30" s="31">
        <f>F29+E30</f>
        <v>247.58478588867183</v>
      </c>
      <c r="G30" s="31">
        <f>G29+E30</f>
        <v>219</v>
      </c>
    </row>
    <row r="31" spans="2:7" ht="35.25" customHeight="1" thickBot="1" x14ac:dyDescent="0.3">
      <c r="B31" s="41"/>
      <c r="C31" s="42"/>
      <c r="D31" s="42"/>
      <c r="E31" s="42"/>
      <c r="F31" s="42"/>
      <c r="G31" s="38"/>
    </row>
    <row r="32" spans="2:7" ht="66.75" customHeight="1" thickBot="1" x14ac:dyDescent="0.3">
      <c r="B32" s="60" t="s">
        <v>33</v>
      </c>
      <c r="C32" s="61"/>
      <c r="D32" s="62"/>
      <c r="E32" s="68">
        <f>(MAX((E29+G30),(E29+F30)))</f>
        <v>977.58478588867183</v>
      </c>
      <c r="F32" s="43"/>
      <c r="G32" s="38"/>
    </row>
    <row r="33" spans="2:7" ht="21" customHeight="1" thickBot="1" x14ac:dyDescent="0.3">
      <c r="B33" s="63" t="s">
        <v>25</v>
      </c>
      <c r="C33" s="64"/>
      <c r="D33" s="65"/>
      <c r="E33" s="4">
        <f>DATE(2022,9,15)</f>
        <v>44819</v>
      </c>
      <c r="F33" s="42"/>
      <c r="G33" s="44"/>
    </row>
    <row r="34" spans="2:7" ht="15.75" thickBot="1" x14ac:dyDescent="0.3">
      <c r="B34" s="45" t="s">
        <v>26</v>
      </c>
      <c r="C34" s="46"/>
      <c r="D34" s="47"/>
      <c r="E34" s="5">
        <f>E33+E32</f>
        <v>45796.58478588867</v>
      </c>
      <c r="F34" s="42"/>
      <c r="G34" s="44"/>
    </row>
    <row r="35" spans="2:7" ht="15.75" thickBot="1" x14ac:dyDescent="0.3">
      <c r="B35" s="16"/>
      <c r="C35" s="17"/>
      <c r="D35" s="17"/>
      <c r="E35" s="17"/>
      <c r="F35" s="17"/>
      <c r="G35" s="18"/>
    </row>
    <row r="36" spans="2:7" x14ac:dyDescent="0.25">
      <c r="B36" s="7"/>
      <c r="C36" s="7"/>
      <c r="D36" s="7"/>
      <c r="E36" s="7"/>
      <c r="F36" s="7"/>
      <c r="G36" s="7"/>
    </row>
    <row r="37" spans="2:7" x14ac:dyDescent="0.25">
      <c r="B37" s="7"/>
      <c r="C37" s="7"/>
      <c r="D37" s="7"/>
      <c r="E37" s="7"/>
      <c r="F37" s="7"/>
      <c r="G37" s="7"/>
    </row>
    <row r="38" spans="2:7" x14ac:dyDescent="0.25">
      <c r="B38" s="32"/>
      <c r="C38" s="32"/>
      <c r="D38" s="32"/>
      <c r="E38" s="32"/>
      <c r="F38" s="32"/>
      <c r="G38" s="32"/>
    </row>
    <row r="39" spans="2:7" x14ac:dyDescent="0.25">
      <c r="B39" s="32"/>
      <c r="C39" s="32"/>
      <c r="D39" s="32"/>
      <c r="E39" s="32"/>
      <c r="F39" s="32"/>
      <c r="G39" s="32"/>
    </row>
    <row r="40" spans="2:7" x14ac:dyDescent="0.25">
      <c r="B40" s="32"/>
      <c r="C40" s="32"/>
      <c r="D40" s="32"/>
      <c r="E40" s="32"/>
      <c r="F40" s="32"/>
      <c r="G40" s="32"/>
    </row>
  </sheetData>
  <sheetProtection algorithmName="SHA-512" hashValue="4uAnqRNkope8tEVzQmKQd9qzcSHnyrVYZM/KixiXuhb3lkw7Pzt1B4oyyMj2nEye5Xy1JIiweml9L2i2/I+RfQ==" saltValue="PwN7XdCdcrBPvhnC/kSDoA==" spinCount="100000" sheet="1" objects="1" scenarios="1"/>
  <mergeCells count="8">
    <mergeCell ref="B34:D34"/>
    <mergeCell ref="B2:G2"/>
    <mergeCell ref="B28:E28"/>
    <mergeCell ref="B29:D29"/>
    <mergeCell ref="B30:D30"/>
    <mergeCell ref="B3:G5"/>
    <mergeCell ref="B32:D32"/>
    <mergeCell ref="B33:D33"/>
  </mergeCells>
  <pageMargins left="0.7" right="0.7" top="0.75" bottom="0.75" header="0.3" footer="0.3"/>
  <pageSetup scale="54" orientation="portrait" r:id="rId1"/>
  <ignoredErrors>
    <ignoredError sqref="E32:E33 D7"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0BF864201844D84458A8E6C8D4087" ma:contentTypeVersion="2" ma:contentTypeDescription="Create a new document." ma:contentTypeScope="" ma:versionID="482899f49bee3b54cfc648d50988543a">
  <xsd:schema xmlns:xsd="http://www.w3.org/2001/XMLSchema" xmlns:xs="http://www.w3.org/2001/XMLSchema" xmlns:p="http://schemas.microsoft.com/office/2006/metadata/properties" xmlns:ns2="d2d2f316-82ee-4893-b944-b068b92ef654" targetNamespace="http://schemas.microsoft.com/office/2006/metadata/properties" ma:root="true" ma:fieldsID="041bc24e828ca2b3b4caa74f19e661fc" ns2:_="">
    <xsd:import namespace="d2d2f316-82ee-4893-b944-b068b92ef65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2f316-82ee-4893-b944-b068b92ef6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FFCD9E-A467-4AE4-AAE7-51CF07F40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2f316-82ee-4893-b944-b068b92e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68F52-F079-4103-8059-4F1D282021A8}">
  <ds:schemaRefs>
    <ds:schemaRef ds:uri="http://schemas.microsoft.com/sharepoint/v3/contenttype/forms"/>
  </ds:schemaRefs>
</ds:datastoreItem>
</file>

<file path=customXml/itemProps3.xml><?xml version="1.0" encoding="utf-8"?>
<ds:datastoreItem xmlns:ds="http://schemas.openxmlformats.org/officeDocument/2006/customXml" ds:itemID="{A3B5DD75-C1F3-480A-9EDC-56654839C102}">
  <ds:schemaRefs>
    <ds:schemaRef ds:uri="http://purl.org/dc/elements/1.1/"/>
    <ds:schemaRef ds:uri="http://schemas.microsoft.com/office/2006/documentManagement/types"/>
    <ds:schemaRef ds:uri="d2d2f316-82ee-4893-b944-b068b92ef654"/>
    <ds:schemaRef ds:uri="http://schemas.microsoft.com/office/infopath/2007/PartnerControls"/>
    <ds:schemaRef ds:uri="http://purl.org/dc/dcmitype/"/>
    <ds:schemaRef ds:uri="http://www.w3.org/XML/1998/namespace"/>
    <ds:schemaRef ds:uri="http://purl.org/dc/term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BOD Developer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DoD_Admin</dc:creator>
  <cp:keywords/>
  <dc:description/>
  <cp:lastModifiedBy>DoD_Admin</cp:lastModifiedBy>
  <cp:revision/>
  <cp:lastPrinted>2022-09-13T16:18:12Z</cp:lastPrinted>
  <dcterms:created xsi:type="dcterms:W3CDTF">2022-05-20T20:20:41Z</dcterms:created>
  <dcterms:modified xsi:type="dcterms:W3CDTF">2022-09-20T18:03:43Z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0x010100FCC0BF864201844D84458A8E6C8D4087</vt:lpwstr>
  </property>
  <property fmtid="{D5CDD505-2E9C-101B-9397-08002B2CF9AE}" pid="3" name="MediaServiceImageTags">
    <vt:lpwstr/>
  </property>
</Properties>
</file>